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7965" activeTab="0"/>
  </bookViews>
  <sheets>
    <sheet name="Bully Assessment Totals" sheetId="1" r:id="rId1"/>
  </sheets>
  <definedNames/>
  <calcPr fullCalcOnLoad="1"/>
</workbook>
</file>

<file path=xl/sharedStrings.xml><?xml version="1.0" encoding="utf-8"?>
<sst xmlns="http://schemas.openxmlformats.org/spreadsheetml/2006/main" count="165" uniqueCount="50">
  <si>
    <t>Angry or Jealous Others Success</t>
  </si>
  <si>
    <t>Worry Losing</t>
  </si>
  <si>
    <t>Be the Winner</t>
  </si>
  <si>
    <t>Revenge</t>
  </si>
  <si>
    <t>Blame Others</t>
  </si>
  <si>
    <t>Gets Angry/Stays Angry</t>
  </si>
  <si>
    <t>Like to Seem Tough</t>
  </si>
  <si>
    <t>Take or Destroy</t>
  </si>
  <si>
    <t>Funny if Other Make Mistakes</t>
  </si>
  <si>
    <t>Like Upset Others</t>
  </si>
  <si>
    <t>Tease or Taunt</t>
  </si>
  <si>
    <t>Picks on Others</t>
  </si>
  <si>
    <t>Yes, Sometimes, Both:</t>
  </si>
  <si>
    <t xml:space="preserve"> No Answer = N/A</t>
  </si>
  <si>
    <t xml:space="preserve"> BOTH = 4</t>
  </si>
  <si>
    <t xml:space="preserve"> Sometimes = 3</t>
  </si>
  <si>
    <t xml:space="preserve"> No = 2</t>
  </si>
  <si>
    <t xml:space="preserve"> Yes = 1</t>
  </si>
  <si>
    <t>Yes and Sometimes=</t>
  </si>
  <si>
    <t>TOTALS:</t>
  </si>
  <si>
    <t>ROOMS 304 &amp; 306</t>
  </si>
  <si>
    <t>ROOM 305</t>
  </si>
  <si>
    <t>ROOM 300</t>
  </si>
  <si>
    <t>ROOM 310</t>
  </si>
  <si>
    <t>ROOM 308</t>
  </si>
  <si>
    <t>ROOM 309</t>
  </si>
  <si>
    <t>ROOM 312</t>
  </si>
  <si>
    <t>ROOM 212</t>
  </si>
  <si>
    <t>Angry Other Success</t>
  </si>
  <si>
    <t>Get Angry</t>
  </si>
  <si>
    <t>Seem Tough</t>
  </si>
  <si>
    <t>Steal or Destroy</t>
  </si>
  <si>
    <t>Funny other make Mistakes</t>
  </si>
  <si>
    <t>Like Upsetting Others</t>
  </si>
  <si>
    <t>Pick on Others</t>
  </si>
  <si>
    <t>Short Label</t>
  </si>
  <si>
    <t>Do you get angry or jealous when someone else succeeds?</t>
  </si>
  <si>
    <t>If you lose at something, do you worry about what other people will think of you?</t>
  </si>
  <si>
    <t>When you play a game or sport, do you always have to be the winner?</t>
  </si>
  <si>
    <t>Do you like to get revenge on people who hurt you?</t>
  </si>
  <si>
    <t>Do you blame other people for things that go wrong in your life?</t>
  </si>
  <si>
    <t>Do you get angry a lot an stay angry for a long time?</t>
  </si>
  <si>
    <t>Do you want other students to think you are the toughest kid in school?</t>
  </si>
  <si>
    <t>Do you like to take or destroy other people's belongings?</t>
  </si>
  <si>
    <t>Do you think it's funny when other people make mistakes?</t>
  </si>
  <si>
    <t>If you tease people, do you like to see them get upset?</t>
  </si>
  <si>
    <t>Do you like to tease and taunt other people?</t>
  </si>
  <si>
    <t>Do you pick on people who are smaller than you, or on an animal?</t>
  </si>
  <si>
    <t>Questions</t>
  </si>
  <si>
    <t>TOTALS FOR ALL GRADES ASSESSED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</si>
</sst>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mbria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0" fontId="0" fillId="0" borderId="0" xfId="0" applyNumberFormat="1" applyAlignment="1">
      <alignment/>
    </xf>
    <xf numFmtId="9" fontId="37" fillId="0" borderId="0" xfId="57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9" fontId="37" fillId="0" borderId="0" xfId="57" applyFont="1" applyBorder="1" applyAlignment="1">
      <alignment/>
    </xf>
    <xf numFmtId="0" fontId="37" fillId="2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37" fillId="10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Pick on Others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Totals'!$A$74:$A$78</c:f>
              <c:strCache/>
            </c:strRef>
          </c:cat>
          <c:val>
            <c:numRef>
              <c:f>'Bully Assessment Totals'!$B$74:$B$78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8"/>
          <c:y val="0.23775"/>
          <c:w val="0.29825"/>
          <c:h val="0.6685"/>
        </c:manualLayout>
      </c:layout>
      <c:pieChart>
        <c:varyColors val="1"/>
        <c:ser>
          <c:idx val="0"/>
          <c:order val="0"/>
          <c:tx>
            <c:v>Always Want to be the Winner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Totals'!$A$237:$A$241</c:f>
              <c:strCache/>
            </c:strRef>
          </c:cat>
          <c:val>
            <c:numRef>
              <c:f>'Bully Assessment Totals'!$B$237:$B$241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5475"/>
          <c:w val="0.190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025"/>
          <c:y val="0.23775"/>
          <c:w val="0.2835"/>
          <c:h val="0.6685"/>
        </c:manualLayout>
      </c:layout>
      <c:pieChart>
        <c:varyColors val="1"/>
        <c:ser>
          <c:idx val="0"/>
          <c:order val="0"/>
          <c:tx>
            <c:v>Worry what Others Think If Losing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Totals'!$A$256:$A$260</c:f>
              <c:strCache/>
            </c:strRef>
          </c:cat>
          <c:val>
            <c:numRef>
              <c:f>'Bully Assessment Totals'!$B$256:$B$260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35475"/>
          <c:w val="0.181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025"/>
          <c:y val="0.23775"/>
          <c:w val="0.2835"/>
          <c:h val="0.6685"/>
        </c:manualLayout>
      </c:layout>
      <c:pieChart>
        <c:varyColors val="1"/>
        <c:ser>
          <c:idx val="0"/>
          <c:order val="0"/>
          <c:tx>
            <c:v>Get Angry/Jealous if Others Succeed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Totals'!$A$276:$A$280</c:f>
              <c:strCache/>
            </c:strRef>
          </c:cat>
          <c:val>
            <c:numRef>
              <c:f>'Bully Assessment Totals'!$B$276:$B$280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35475"/>
          <c:w val="0.181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79"/>
          <c:w val="0.83975"/>
          <c:h val="0.90475"/>
        </c:manualLayout>
      </c:layout>
      <c:bar3DChart>
        <c:barDir val="col"/>
        <c:grouping val="clustered"/>
        <c:varyColors val="0"/>
        <c:ser>
          <c:idx val="0"/>
          <c:order val="0"/>
          <c:tx>
            <c:v>Comparisons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'Bully Assessment Totals'!$A$294:$A$305</c:f>
              <c:strCache/>
            </c:strRef>
          </c:cat>
          <c:val>
            <c:numRef>
              <c:f>'Bully Assessment Totals'!$B$294:$B$305</c:f>
              <c:numCache/>
            </c:numRef>
          </c:val>
          <c:shape val="cylinder"/>
        </c:ser>
        <c:shape val="cylinder"/>
        <c:axId val="45023550"/>
        <c:axId val="2558767"/>
      </c:bar3D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5125"/>
          <c:w val="0.123"/>
          <c:h val="0.0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5"/>
          <c:y val="0.23775"/>
          <c:w val="0.30175"/>
          <c:h val="0.6685"/>
        </c:manualLayout>
      </c:layout>
      <c:pieChart>
        <c:varyColors val="1"/>
        <c:ser>
          <c:idx val="0"/>
          <c:order val="0"/>
          <c:tx>
            <c:v>Like to Tease/Taunt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Totals'!$A$91:$A$95</c:f>
              <c:strCache/>
            </c:strRef>
          </c:cat>
          <c:val>
            <c:numRef>
              <c:f>'Bully Assessment Totals'!$B$91:$B$95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35475"/>
          <c:w val="0.192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Like to See Others Upset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Totals'!$A$112:$A$116</c:f>
              <c:strCache/>
            </c:strRef>
          </c:cat>
          <c:val>
            <c:numRef>
              <c:f>'Bully Assessment Totals'!$B$112:$B$116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Find Funny Others Make Mistake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Totals'!$A$128:$A$132</c:f>
              <c:strCache/>
            </c:strRef>
          </c:cat>
          <c:val>
            <c:numRef>
              <c:f>'Bully Assessment Totals'!$B$128:$B$132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Take or Destroy Others Belongings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Totals'!$A$148:$A$152</c:f>
              <c:strCache/>
            </c:strRef>
          </c:cat>
          <c:val>
            <c:numRef>
              <c:f>'Bully Assessment Totals'!$B$148:$B$152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Want Others Think You Are Tough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Totals'!$A$168:$A$172</c:f>
              <c:strCache/>
            </c:strRef>
          </c:cat>
          <c:val>
            <c:numRef>
              <c:f>'Bully Assessment Totals'!$B$168:$B$172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25"/>
          <c:y val="0.23775"/>
          <c:w val="0.3145"/>
          <c:h val="0.6685"/>
        </c:manualLayout>
      </c:layout>
      <c:pieChart>
        <c:varyColors val="1"/>
        <c:ser>
          <c:idx val="0"/>
          <c:order val="0"/>
          <c:tx>
            <c:v>Get Angry/Stay Angry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Totals'!$A$188:$A$192</c:f>
              <c:strCache/>
            </c:strRef>
          </c:cat>
          <c:val>
            <c:numRef>
              <c:f>'Bully Assessment Totals'!$B$188:$B$192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12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23775"/>
          <c:w val="0.31325"/>
          <c:h val="0.665"/>
        </c:manualLayout>
      </c:layout>
      <c:pieChart>
        <c:varyColors val="1"/>
        <c:ser>
          <c:idx val="0"/>
          <c:order val="0"/>
          <c:tx>
            <c:v>Blame Others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Totals'!$A$203:$A$207</c:f>
              <c:strCache/>
            </c:strRef>
          </c:cat>
          <c:val>
            <c:numRef>
              <c:f>'Bully Assessment Totals'!$B$203:$B$207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35475"/>
          <c:w val="0.20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45"/>
          <c:y val="0.23775"/>
          <c:w val="0.30225"/>
          <c:h val="0.6685"/>
        </c:manualLayout>
      </c:layout>
      <c:pieChart>
        <c:varyColors val="1"/>
        <c:ser>
          <c:idx val="0"/>
          <c:order val="0"/>
          <c:tx>
            <c:v>Like to Get Revenge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'Bully Assessment Totals'!$A$219:$A$223</c:f>
              <c:strCache/>
            </c:strRef>
          </c:cat>
          <c:val>
            <c:numRef>
              <c:f>'Bully Assessment Totals'!$B$219:$B$223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35475"/>
          <c:w val="0.192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73</xdr:row>
      <xdr:rowOff>28575</xdr:rowOff>
    </xdr:from>
    <xdr:to>
      <xdr:col>11</xdr:col>
      <xdr:colOff>314325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4152900" y="15925800"/>
        <a:ext cx="5734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89</xdr:row>
      <xdr:rowOff>76200</xdr:rowOff>
    </xdr:from>
    <xdr:to>
      <xdr:col>11</xdr:col>
      <xdr:colOff>552450</xdr:colOff>
      <xdr:row>103</xdr:row>
      <xdr:rowOff>152400</xdr:rowOff>
    </xdr:to>
    <xdr:graphicFrame>
      <xdr:nvGraphicFramePr>
        <xdr:cNvPr id="2" name="Chart 2"/>
        <xdr:cNvGraphicFramePr/>
      </xdr:nvGraphicFramePr>
      <xdr:xfrm>
        <a:off x="4162425" y="19021425"/>
        <a:ext cx="5962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110</xdr:row>
      <xdr:rowOff>38100</xdr:rowOff>
    </xdr:from>
    <xdr:to>
      <xdr:col>11</xdr:col>
      <xdr:colOff>314325</xdr:colOff>
      <xdr:row>124</xdr:row>
      <xdr:rowOff>114300</xdr:rowOff>
    </xdr:to>
    <xdr:graphicFrame>
      <xdr:nvGraphicFramePr>
        <xdr:cNvPr id="3" name="Chart 3"/>
        <xdr:cNvGraphicFramePr/>
      </xdr:nvGraphicFramePr>
      <xdr:xfrm>
        <a:off x="4152900" y="22983825"/>
        <a:ext cx="5734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127</xdr:row>
      <xdr:rowOff>0</xdr:rowOff>
    </xdr:from>
    <xdr:to>
      <xdr:col>11</xdr:col>
      <xdr:colOff>333375</xdr:colOff>
      <xdr:row>141</xdr:row>
      <xdr:rowOff>76200</xdr:rowOff>
    </xdr:to>
    <xdr:graphicFrame>
      <xdr:nvGraphicFramePr>
        <xdr:cNvPr id="4" name="Chart 4"/>
        <xdr:cNvGraphicFramePr/>
      </xdr:nvGraphicFramePr>
      <xdr:xfrm>
        <a:off x="4171950" y="26184225"/>
        <a:ext cx="57340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146</xdr:row>
      <xdr:rowOff>66675</xdr:rowOff>
    </xdr:from>
    <xdr:to>
      <xdr:col>11</xdr:col>
      <xdr:colOff>314325</xdr:colOff>
      <xdr:row>160</xdr:row>
      <xdr:rowOff>142875</xdr:rowOff>
    </xdr:to>
    <xdr:graphicFrame>
      <xdr:nvGraphicFramePr>
        <xdr:cNvPr id="5" name="Chart 5"/>
        <xdr:cNvGraphicFramePr/>
      </xdr:nvGraphicFramePr>
      <xdr:xfrm>
        <a:off x="4152900" y="29870400"/>
        <a:ext cx="57340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165</xdr:row>
      <xdr:rowOff>114300</xdr:rowOff>
    </xdr:from>
    <xdr:to>
      <xdr:col>11</xdr:col>
      <xdr:colOff>323850</xdr:colOff>
      <xdr:row>180</xdr:row>
      <xdr:rowOff>0</xdr:rowOff>
    </xdr:to>
    <xdr:graphicFrame>
      <xdr:nvGraphicFramePr>
        <xdr:cNvPr id="6" name="Chart 6"/>
        <xdr:cNvGraphicFramePr/>
      </xdr:nvGraphicFramePr>
      <xdr:xfrm>
        <a:off x="4162425" y="33537525"/>
        <a:ext cx="57340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184</xdr:row>
      <xdr:rowOff>104775</xdr:rowOff>
    </xdr:from>
    <xdr:to>
      <xdr:col>11</xdr:col>
      <xdr:colOff>323850</xdr:colOff>
      <xdr:row>198</xdr:row>
      <xdr:rowOff>180975</xdr:rowOff>
    </xdr:to>
    <xdr:graphicFrame>
      <xdr:nvGraphicFramePr>
        <xdr:cNvPr id="7" name="Chart 7"/>
        <xdr:cNvGraphicFramePr/>
      </xdr:nvGraphicFramePr>
      <xdr:xfrm>
        <a:off x="4162425" y="37147500"/>
        <a:ext cx="57340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201</xdr:row>
      <xdr:rowOff>133350</xdr:rowOff>
    </xdr:from>
    <xdr:to>
      <xdr:col>11</xdr:col>
      <xdr:colOff>323850</xdr:colOff>
      <xdr:row>216</xdr:row>
      <xdr:rowOff>19050</xdr:rowOff>
    </xdr:to>
    <xdr:graphicFrame>
      <xdr:nvGraphicFramePr>
        <xdr:cNvPr id="8" name="Chart 8"/>
        <xdr:cNvGraphicFramePr/>
      </xdr:nvGraphicFramePr>
      <xdr:xfrm>
        <a:off x="4162425" y="40414575"/>
        <a:ext cx="57340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218</xdr:row>
      <xdr:rowOff>28575</xdr:rowOff>
    </xdr:from>
    <xdr:to>
      <xdr:col>11</xdr:col>
      <xdr:colOff>542925</xdr:colOff>
      <xdr:row>232</xdr:row>
      <xdr:rowOff>104775</xdr:rowOff>
    </xdr:to>
    <xdr:graphicFrame>
      <xdr:nvGraphicFramePr>
        <xdr:cNvPr id="9" name="Chart 9"/>
        <xdr:cNvGraphicFramePr/>
      </xdr:nvGraphicFramePr>
      <xdr:xfrm>
        <a:off x="4152900" y="43548300"/>
        <a:ext cx="59626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819150</xdr:colOff>
      <xdr:row>236</xdr:row>
      <xdr:rowOff>0</xdr:rowOff>
    </xdr:from>
    <xdr:to>
      <xdr:col>11</xdr:col>
      <xdr:colOff>514350</xdr:colOff>
      <xdr:row>250</xdr:row>
      <xdr:rowOff>76200</xdr:rowOff>
    </xdr:to>
    <xdr:graphicFrame>
      <xdr:nvGraphicFramePr>
        <xdr:cNvPr id="10" name="Chart 10"/>
        <xdr:cNvGraphicFramePr/>
      </xdr:nvGraphicFramePr>
      <xdr:xfrm>
        <a:off x="4048125" y="46948725"/>
        <a:ext cx="60388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254</xdr:row>
      <xdr:rowOff>161925</xdr:rowOff>
    </xdr:from>
    <xdr:to>
      <xdr:col>12</xdr:col>
      <xdr:colOff>123825</xdr:colOff>
      <xdr:row>269</xdr:row>
      <xdr:rowOff>47625</xdr:rowOff>
    </xdr:to>
    <xdr:graphicFrame>
      <xdr:nvGraphicFramePr>
        <xdr:cNvPr id="11" name="Chart 11"/>
        <xdr:cNvGraphicFramePr/>
      </xdr:nvGraphicFramePr>
      <xdr:xfrm>
        <a:off x="4143375" y="50539650"/>
        <a:ext cx="6343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274</xdr:row>
      <xdr:rowOff>152400</xdr:rowOff>
    </xdr:from>
    <xdr:to>
      <xdr:col>12</xdr:col>
      <xdr:colOff>142875</xdr:colOff>
      <xdr:row>289</xdr:row>
      <xdr:rowOff>38100</xdr:rowOff>
    </xdr:to>
    <xdr:graphicFrame>
      <xdr:nvGraphicFramePr>
        <xdr:cNvPr id="12" name="Chart 12"/>
        <xdr:cNvGraphicFramePr/>
      </xdr:nvGraphicFramePr>
      <xdr:xfrm>
        <a:off x="4162425" y="54340125"/>
        <a:ext cx="6343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781050</xdr:colOff>
      <xdr:row>293</xdr:row>
      <xdr:rowOff>19050</xdr:rowOff>
    </xdr:from>
    <xdr:to>
      <xdr:col>12</xdr:col>
      <xdr:colOff>152400</xdr:colOff>
      <xdr:row>306</xdr:row>
      <xdr:rowOff>142875</xdr:rowOff>
    </xdr:to>
    <xdr:graphicFrame>
      <xdr:nvGraphicFramePr>
        <xdr:cNvPr id="13" name="Chart 13"/>
        <xdr:cNvGraphicFramePr/>
      </xdr:nvGraphicFramePr>
      <xdr:xfrm>
        <a:off x="3228975" y="57826275"/>
        <a:ext cx="7286625" cy="6219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5"/>
  <sheetViews>
    <sheetView tabSelected="1" zoomScalePageLayoutView="0" workbookViewId="0" topLeftCell="A265">
      <selection activeCell="N286" sqref="N286"/>
    </sheetView>
  </sheetViews>
  <sheetFormatPr defaultColWidth="9.140625" defaultRowHeight="15"/>
  <cols>
    <col min="1" max="1" width="22.00390625" style="0" customWidth="1"/>
    <col min="2" max="2" width="14.7109375" style="0" customWidth="1"/>
    <col min="3" max="3" width="11.7109375" style="0" customWidth="1"/>
    <col min="4" max="4" width="13.7109375" style="0" customWidth="1"/>
    <col min="5" max="5" width="15.140625" style="0" customWidth="1"/>
    <col min="6" max="6" width="12.8515625" style="0" customWidth="1"/>
    <col min="7" max="7" width="11.28125" style="0" customWidth="1"/>
    <col min="9" max="9" width="11.00390625" style="0" customWidth="1"/>
    <col min="10" max="10" width="10.7109375" style="0" customWidth="1"/>
    <col min="11" max="11" width="11.28125" style="0" customWidth="1"/>
    <col min="12" max="12" width="11.8515625" style="0" customWidth="1"/>
    <col min="13" max="13" width="11.7109375" style="0" customWidth="1"/>
  </cols>
  <sheetData>
    <row r="2" spans="1:3" ht="18.75">
      <c r="A2" s="8"/>
      <c r="B2" s="19" t="s">
        <v>49</v>
      </c>
      <c r="C2" s="8"/>
    </row>
    <row r="3" spans="1:13" ht="132">
      <c r="A3" s="18" t="s">
        <v>48</v>
      </c>
      <c r="B3" s="17" t="s">
        <v>47</v>
      </c>
      <c r="C3" s="17" t="s">
        <v>46</v>
      </c>
      <c r="D3" s="17" t="s">
        <v>45</v>
      </c>
      <c r="E3" s="17" t="s">
        <v>44</v>
      </c>
      <c r="F3" s="17" t="s">
        <v>43</v>
      </c>
      <c r="G3" s="17" t="s">
        <v>42</v>
      </c>
      <c r="H3" s="17" t="s">
        <v>41</v>
      </c>
      <c r="I3" s="17" t="s">
        <v>40</v>
      </c>
      <c r="J3" s="17" t="s">
        <v>39</v>
      </c>
      <c r="K3" s="17" t="s">
        <v>38</v>
      </c>
      <c r="L3" s="17" t="s">
        <v>37</v>
      </c>
      <c r="M3" s="17" t="s">
        <v>36</v>
      </c>
    </row>
    <row r="4" spans="1:13" ht="51">
      <c r="A4" s="16" t="s">
        <v>35</v>
      </c>
      <c r="B4" s="15" t="s">
        <v>34</v>
      </c>
      <c r="C4" s="15" t="s">
        <v>10</v>
      </c>
      <c r="D4" s="15" t="s">
        <v>33</v>
      </c>
      <c r="E4" s="15" t="s">
        <v>32</v>
      </c>
      <c r="F4" s="15" t="s">
        <v>31</v>
      </c>
      <c r="G4" s="15" t="s">
        <v>30</v>
      </c>
      <c r="H4" s="15" t="s">
        <v>29</v>
      </c>
      <c r="I4" s="15" t="s">
        <v>4</v>
      </c>
      <c r="J4" s="15" t="s">
        <v>3</v>
      </c>
      <c r="K4" s="15" t="s">
        <v>2</v>
      </c>
      <c r="L4" s="15" t="s">
        <v>1</v>
      </c>
      <c r="M4" s="15" t="s">
        <v>28</v>
      </c>
    </row>
    <row r="5" spans="1:13" ht="15">
      <c r="A5" s="11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">
      <c r="A6" s="11" t="s">
        <v>17</v>
      </c>
      <c r="B6" s="14">
        <v>1</v>
      </c>
      <c r="C6" s="14">
        <v>2</v>
      </c>
      <c r="D6" s="14">
        <v>2</v>
      </c>
      <c r="E6" s="14">
        <v>2</v>
      </c>
      <c r="F6" s="14">
        <v>4</v>
      </c>
      <c r="G6" s="14">
        <v>5</v>
      </c>
      <c r="H6" s="14">
        <v>6</v>
      </c>
      <c r="I6" s="14">
        <v>3</v>
      </c>
      <c r="J6" s="14">
        <v>9</v>
      </c>
      <c r="K6" s="14">
        <v>1</v>
      </c>
      <c r="L6" s="14">
        <v>9</v>
      </c>
      <c r="M6" s="14">
        <v>7</v>
      </c>
    </row>
    <row r="7" spans="1:13" ht="15">
      <c r="A7" s="11" t="s">
        <v>16</v>
      </c>
      <c r="B7" s="14">
        <v>25</v>
      </c>
      <c r="C7" s="14">
        <v>24</v>
      </c>
      <c r="D7" s="14">
        <v>24</v>
      </c>
      <c r="E7" s="14">
        <v>23</v>
      </c>
      <c r="F7" s="14">
        <v>21</v>
      </c>
      <c r="G7" s="14">
        <v>21</v>
      </c>
      <c r="H7" s="14">
        <v>18</v>
      </c>
      <c r="I7" s="14">
        <v>22</v>
      </c>
      <c r="J7" s="14">
        <v>15</v>
      </c>
      <c r="K7" s="14">
        <v>25</v>
      </c>
      <c r="L7" s="14">
        <v>17</v>
      </c>
      <c r="M7" s="14">
        <v>18</v>
      </c>
    </row>
    <row r="8" spans="1:13" ht="15">
      <c r="A8" s="11" t="s">
        <v>15</v>
      </c>
      <c r="B8" s="14">
        <v>0</v>
      </c>
      <c r="C8" s="14">
        <v>0</v>
      </c>
      <c r="D8" s="14">
        <v>0</v>
      </c>
      <c r="E8" s="14">
        <v>1</v>
      </c>
      <c r="F8" s="14">
        <v>0</v>
      </c>
      <c r="G8" s="14">
        <v>0</v>
      </c>
      <c r="H8" s="14">
        <v>1</v>
      </c>
      <c r="I8" s="14">
        <v>0</v>
      </c>
      <c r="J8" s="14">
        <v>1</v>
      </c>
      <c r="K8" s="14">
        <v>0</v>
      </c>
      <c r="L8" s="14">
        <v>0</v>
      </c>
      <c r="M8" s="14">
        <v>0</v>
      </c>
    </row>
    <row r="9" spans="1:13" ht="15">
      <c r="A9" s="11" t="s">
        <v>14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</row>
    <row r="10" spans="1:13" ht="15">
      <c r="A10" s="11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2" spans="1:13" ht="15">
      <c r="A12" s="13" t="s">
        <v>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>
      <c r="A13" s="13" t="s">
        <v>17</v>
      </c>
      <c r="B13" s="12">
        <v>0</v>
      </c>
      <c r="C13" s="12">
        <v>1</v>
      </c>
      <c r="D13" s="12">
        <v>1</v>
      </c>
      <c r="E13" s="12">
        <v>1</v>
      </c>
      <c r="F13" s="12">
        <v>2</v>
      </c>
      <c r="G13" s="12">
        <v>1</v>
      </c>
      <c r="H13" s="12">
        <v>10</v>
      </c>
      <c r="I13" s="12">
        <v>1</v>
      </c>
      <c r="J13" s="12">
        <v>5</v>
      </c>
      <c r="K13" s="12">
        <v>1</v>
      </c>
      <c r="L13" s="12">
        <v>6</v>
      </c>
      <c r="M13" s="12">
        <v>3</v>
      </c>
    </row>
    <row r="14" spans="1:13" ht="15">
      <c r="A14" s="13" t="s">
        <v>16</v>
      </c>
      <c r="B14" s="12">
        <v>17</v>
      </c>
      <c r="C14" s="12">
        <v>16</v>
      </c>
      <c r="D14" s="12">
        <v>16</v>
      </c>
      <c r="E14" s="12">
        <v>16</v>
      </c>
      <c r="F14" s="12">
        <v>15</v>
      </c>
      <c r="G14" s="12">
        <v>16</v>
      </c>
      <c r="H14" s="12">
        <v>7</v>
      </c>
      <c r="I14" s="12">
        <v>16</v>
      </c>
      <c r="J14" s="12">
        <v>12</v>
      </c>
      <c r="K14" s="12">
        <v>16</v>
      </c>
      <c r="L14" s="12">
        <v>11</v>
      </c>
      <c r="M14" s="12">
        <v>14</v>
      </c>
    </row>
    <row r="15" spans="1:13" ht="15">
      <c r="A15" s="13" t="s">
        <v>15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15">
      <c r="A16" s="13" t="s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15">
      <c r="A17" s="13" t="s">
        <v>13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ht="15">
      <c r="A18" s="8"/>
    </row>
    <row r="19" spans="1:13" ht="15">
      <c r="A19" s="11" t="s">
        <v>25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">
      <c r="A20" s="11" t="s">
        <v>17</v>
      </c>
      <c r="B20" s="14">
        <v>0</v>
      </c>
      <c r="C20" s="14">
        <v>0</v>
      </c>
      <c r="D20" s="14">
        <v>1</v>
      </c>
      <c r="E20" s="14">
        <v>0</v>
      </c>
      <c r="F20" s="14">
        <v>0</v>
      </c>
      <c r="G20" s="14">
        <v>1</v>
      </c>
      <c r="H20" s="14">
        <v>5</v>
      </c>
      <c r="I20" s="14">
        <v>2</v>
      </c>
      <c r="J20" s="14">
        <v>3</v>
      </c>
      <c r="K20" s="14">
        <v>0</v>
      </c>
      <c r="L20" s="14">
        <v>5</v>
      </c>
      <c r="M20" s="14">
        <v>1</v>
      </c>
    </row>
    <row r="21" spans="1:13" ht="15">
      <c r="A21" s="11" t="s">
        <v>16</v>
      </c>
      <c r="B21" s="14">
        <v>16</v>
      </c>
      <c r="C21" s="14">
        <v>17</v>
      </c>
      <c r="D21" s="14">
        <v>17</v>
      </c>
      <c r="E21" s="14">
        <v>16</v>
      </c>
      <c r="F21" s="14">
        <v>18</v>
      </c>
      <c r="G21" s="14">
        <v>16</v>
      </c>
      <c r="H21" s="14">
        <v>12</v>
      </c>
      <c r="I21" s="14">
        <v>16</v>
      </c>
      <c r="J21" s="14">
        <v>12</v>
      </c>
      <c r="K21" s="14">
        <v>18</v>
      </c>
      <c r="L21" s="14">
        <v>11</v>
      </c>
      <c r="M21" s="14">
        <v>16</v>
      </c>
    </row>
    <row r="22" spans="1:13" ht="15">
      <c r="A22" s="11" t="s">
        <v>15</v>
      </c>
      <c r="B22" s="14">
        <v>2</v>
      </c>
      <c r="C22" s="14">
        <v>1</v>
      </c>
      <c r="D22" s="14">
        <v>0</v>
      </c>
      <c r="E22" s="14">
        <v>1</v>
      </c>
      <c r="F22" s="14">
        <v>0</v>
      </c>
      <c r="G22" s="14">
        <v>1</v>
      </c>
      <c r="H22" s="14">
        <v>1</v>
      </c>
      <c r="I22" s="14">
        <v>0</v>
      </c>
      <c r="J22" s="14">
        <v>3</v>
      </c>
      <c r="K22" s="14">
        <v>0</v>
      </c>
      <c r="L22" s="14">
        <v>2</v>
      </c>
      <c r="M22" s="14">
        <v>1</v>
      </c>
    </row>
    <row r="23" spans="1:13" ht="15">
      <c r="A23" s="11" t="s">
        <v>14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15">
      <c r="A24" s="11" t="s">
        <v>13</v>
      </c>
      <c r="B24" s="14">
        <v>0</v>
      </c>
      <c r="C24" s="14">
        <v>0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6" spans="1:13" ht="15">
      <c r="A26" s="13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3" t="s">
        <v>17</v>
      </c>
      <c r="B27" s="12">
        <v>2</v>
      </c>
      <c r="C27" s="12">
        <v>4</v>
      </c>
      <c r="D27" s="12">
        <v>1</v>
      </c>
      <c r="E27" s="12">
        <v>2</v>
      </c>
      <c r="F27" s="12">
        <v>1</v>
      </c>
      <c r="G27" s="12">
        <v>2</v>
      </c>
      <c r="H27" s="12">
        <v>7</v>
      </c>
      <c r="I27" s="12">
        <v>4</v>
      </c>
      <c r="J27" s="12">
        <v>7</v>
      </c>
      <c r="K27" s="12">
        <v>6</v>
      </c>
      <c r="L27" s="12">
        <v>5</v>
      </c>
      <c r="M27" s="12">
        <v>4</v>
      </c>
    </row>
    <row r="28" spans="1:13" ht="15">
      <c r="A28" s="13" t="s">
        <v>16</v>
      </c>
      <c r="B28" s="12">
        <v>11</v>
      </c>
      <c r="C28" s="12">
        <v>7</v>
      </c>
      <c r="D28" s="12">
        <v>11</v>
      </c>
      <c r="E28" s="12">
        <v>9</v>
      </c>
      <c r="F28" s="12">
        <v>11</v>
      </c>
      <c r="G28" s="12">
        <v>10</v>
      </c>
      <c r="H28" s="12">
        <v>3</v>
      </c>
      <c r="I28" s="12">
        <v>8</v>
      </c>
      <c r="J28" s="12">
        <v>5</v>
      </c>
      <c r="K28" s="12">
        <v>7</v>
      </c>
      <c r="L28" s="12">
        <v>7</v>
      </c>
      <c r="M28" s="12">
        <v>8</v>
      </c>
    </row>
    <row r="29" spans="1:13" ht="15">
      <c r="A29" s="13" t="s">
        <v>15</v>
      </c>
      <c r="B29" s="12">
        <v>0</v>
      </c>
      <c r="C29" s="12">
        <v>1</v>
      </c>
      <c r="D29" s="12">
        <v>0</v>
      </c>
      <c r="E29" s="12">
        <v>2</v>
      </c>
      <c r="F29" s="12">
        <v>1</v>
      </c>
      <c r="G29" s="12">
        <v>0</v>
      </c>
      <c r="H29" s="12">
        <v>3</v>
      </c>
      <c r="I29" s="12">
        <v>1</v>
      </c>
      <c r="J29" s="12">
        <v>1</v>
      </c>
      <c r="K29" s="12">
        <v>0</v>
      </c>
      <c r="L29" s="12">
        <v>1</v>
      </c>
      <c r="M29" s="12">
        <v>1</v>
      </c>
    </row>
    <row r="30" spans="1:13" ht="15">
      <c r="A30" s="13" t="s">
        <v>14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15">
      <c r="A31" s="13" t="s">
        <v>13</v>
      </c>
      <c r="B31" s="12">
        <v>0</v>
      </c>
      <c r="C31" s="12">
        <v>1</v>
      </c>
      <c r="D31" s="12">
        <v>1</v>
      </c>
      <c r="E31" s="12">
        <v>0</v>
      </c>
      <c r="F31" s="12">
        <v>0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3" spans="1:13" ht="15">
      <c r="A33" s="11" t="s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11" t="s">
        <v>17</v>
      </c>
      <c r="B34" s="14">
        <v>0</v>
      </c>
      <c r="C34" s="14">
        <v>1</v>
      </c>
      <c r="D34" s="14">
        <v>1</v>
      </c>
      <c r="E34" s="14">
        <v>7</v>
      </c>
      <c r="F34" s="14">
        <v>0</v>
      </c>
      <c r="G34" s="14">
        <v>2</v>
      </c>
      <c r="H34" s="14">
        <v>7</v>
      </c>
      <c r="I34" s="14">
        <v>3</v>
      </c>
      <c r="J34" s="14">
        <v>8</v>
      </c>
      <c r="K34" s="14">
        <v>3</v>
      </c>
      <c r="L34" s="14">
        <v>4</v>
      </c>
      <c r="M34" s="14">
        <v>0</v>
      </c>
    </row>
    <row r="35" spans="1:13" ht="15">
      <c r="A35" s="11" t="s">
        <v>16</v>
      </c>
      <c r="B35" s="14">
        <v>22</v>
      </c>
      <c r="C35" s="14">
        <v>21</v>
      </c>
      <c r="D35" s="14">
        <v>20</v>
      </c>
      <c r="E35" s="14">
        <v>14</v>
      </c>
      <c r="F35" s="14">
        <v>20</v>
      </c>
      <c r="G35" s="14">
        <v>21</v>
      </c>
      <c r="H35" s="14">
        <v>16</v>
      </c>
      <c r="I35" s="14">
        <v>16</v>
      </c>
      <c r="J35" s="14">
        <v>11</v>
      </c>
      <c r="K35" s="14">
        <v>18</v>
      </c>
      <c r="L35" s="14">
        <v>16</v>
      </c>
      <c r="M35" s="14">
        <v>21</v>
      </c>
    </row>
    <row r="36" spans="1:13" ht="15">
      <c r="A36" s="11" t="s">
        <v>15</v>
      </c>
      <c r="B36" s="14">
        <v>1</v>
      </c>
      <c r="C36" s="14">
        <v>0</v>
      </c>
      <c r="D36" s="14">
        <v>0</v>
      </c>
      <c r="E36" s="14">
        <v>1</v>
      </c>
      <c r="F36" s="14">
        <v>1</v>
      </c>
      <c r="G36" s="14">
        <v>0</v>
      </c>
      <c r="H36" s="14">
        <v>0</v>
      </c>
      <c r="I36" s="14">
        <v>3</v>
      </c>
      <c r="J36" s="14">
        <v>3</v>
      </c>
      <c r="K36" s="14">
        <v>1</v>
      </c>
      <c r="L36" s="14">
        <v>1</v>
      </c>
      <c r="M36" s="14">
        <v>1</v>
      </c>
    </row>
    <row r="37" spans="1:13" ht="15">
      <c r="A37" s="11" t="s">
        <v>14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15">
      <c r="A38" s="11" t="s">
        <v>13</v>
      </c>
      <c r="B38" s="14">
        <v>0</v>
      </c>
      <c r="C38" s="14">
        <v>1</v>
      </c>
      <c r="D38" s="14">
        <v>2</v>
      </c>
      <c r="E38" s="14">
        <v>1</v>
      </c>
      <c r="F38" s="14">
        <v>2</v>
      </c>
      <c r="G38" s="14">
        <v>0</v>
      </c>
      <c r="H38" s="14">
        <v>0</v>
      </c>
      <c r="I38" s="14">
        <v>1</v>
      </c>
      <c r="J38" s="14">
        <v>1</v>
      </c>
      <c r="K38" s="14">
        <v>1</v>
      </c>
      <c r="L38" s="14">
        <v>2</v>
      </c>
      <c r="M38" s="14">
        <v>1</v>
      </c>
    </row>
    <row r="40" spans="1:13" ht="15">
      <c r="A40" s="13" t="s">
        <v>22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13" t="s">
        <v>17</v>
      </c>
      <c r="B41" s="12">
        <v>2</v>
      </c>
      <c r="C41" s="12">
        <v>1</v>
      </c>
      <c r="D41" s="12">
        <v>1</v>
      </c>
      <c r="E41" s="12">
        <v>5</v>
      </c>
      <c r="F41" s="12">
        <v>0</v>
      </c>
      <c r="G41" s="12">
        <v>0</v>
      </c>
      <c r="H41" s="12">
        <v>11</v>
      </c>
      <c r="I41" s="12">
        <v>3</v>
      </c>
      <c r="J41" s="12">
        <v>4</v>
      </c>
      <c r="K41" s="12">
        <v>2</v>
      </c>
      <c r="L41" s="12">
        <v>1</v>
      </c>
      <c r="M41" s="12">
        <v>2</v>
      </c>
    </row>
    <row r="42" spans="1:13" ht="15">
      <c r="A42" s="13" t="s">
        <v>16</v>
      </c>
      <c r="B42" s="12">
        <v>17</v>
      </c>
      <c r="C42" s="12">
        <v>18</v>
      </c>
      <c r="D42" s="12">
        <v>18</v>
      </c>
      <c r="E42" s="12">
        <v>13</v>
      </c>
      <c r="F42" s="12">
        <v>19</v>
      </c>
      <c r="G42" s="12">
        <v>18</v>
      </c>
      <c r="H42" s="12">
        <v>8</v>
      </c>
      <c r="I42" s="12">
        <v>16</v>
      </c>
      <c r="J42" s="12">
        <v>13</v>
      </c>
      <c r="K42" s="12">
        <v>16</v>
      </c>
      <c r="L42" s="12">
        <v>18</v>
      </c>
      <c r="M42" s="12">
        <v>17</v>
      </c>
    </row>
    <row r="43" spans="1:13" ht="15">
      <c r="A43" s="13" t="s">
        <v>15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</v>
      </c>
      <c r="K43" s="12">
        <v>1</v>
      </c>
      <c r="L43" s="12">
        <v>0</v>
      </c>
      <c r="M43" s="12">
        <v>0</v>
      </c>
    </row>
    <row r="44" spans="1:13" ht="15">
      <c r="A44" s="13" t="s">
        <v>14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1:13" ht="15">
      <c r="A45" s="13" t="s">
        <v>13</v>
      </c>
      <c r="B45" s="12">
        <v>0</v>
      </c>
      <c r="C45" s="12">
        <v>0</v>
      </c>
      <c r="D45" s="12">
        <v>0</v>
      </c>
      <c r="E45" s="12">
        <v>1</v>
      </c>
      <c r="F45" s="12">
        <v>0</v>
      </c>
      <c r="G45" s="12">
        <v>1</v>
      </c>
      <c r="H45" s="12">
        <v>0</v>
      </c>
      <c r="I45" s="12">
        <v>0</v>
      </c>
      <c r="J45" s="12">
        <v>1</v>
      </c>
      <c r="K45" s="12">
        <v>0</v>
      </c>
      <c r="L45" s="12">
        <v>0</v>
      </c>
      <c r="M45" s="12">
        <v>0</v>
      </c>
    </row>
    <row r="47" spans="1:13" ht="15">
      <c r="A47" s="11" t="s">
        <v>21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5">
      <c r="A48" s="11" t="s">
        <v>17</v>
      </c>
      <c r="B48" s="14">
        <v>1</v>
      </c>
      <c r="C48" s="14">
        <v>2</v>
      </c>
      <c r="D48" s="14">
        <v>0</v>
      </c>
      <c r="E48" s="14">
        <v>0</v>
      </c>
      <c r="F48" s="14">
        <v>1</v>
      </c>
      <c r="G48" s="14">
        <v>1</v>
      </c>
      <c r="H48" s="14">
        <v>4</v>
      </c>
      <c r="I48" s="14">
        <v>2</v>
      </c>
      <c r="J48" s="14">
        <v>5</v>
      </c>
      <c r="K48" s="14">
        <v>1</v>
      </c>
      <c r="L48" s="14">
        <v>3</v>
      </c>
      <c r="M48" s="14">
        <v>1</v>
      </c>
    </row>
    <row r="49" spans="1:13" ht="15">
      <c r="A49" s="11" t="s">
        <v>16</v>
      </c>
      <c r="B49" s="14">
        <v>16</v>
      </c>
      <c r="C49" s="14">
        <v>15</v>
      </c>
      <c r="D49" s="14">
        <v>14</v>
      </c>
      <c r="E49" s="14">
        <v>17</v>
      </c>
      <c r="F49" s="14">
        <v>16</v>
      </c>
      <c r="G49" s="14">
        <v>16</v>
      </c>
      <c r="H49" s="14">
        <v>11</v>
      </c>
      <c r="I49" s="14">
        <v>15</v>
      </c>
      <c r="J49" s="14">
        <v>11</v>
      </c>
      <c r="K49" s="14">
        <v>15</v>
      </c>
      <c r="L49" s="14">
        <v>13</v>
      </c>
      <c r="M49" s="14">
        <v>15</v>
      </c>
    </row>
    <row r="50" spans="1:13" ht="15">
      <c r="A50" s="11" t="s">
        <v>15</v>
      </c>
      <c r="B50" s="14">
        <v>0</v>
      </c>
      <c r="C50" s="14">
        <v>0</v>
      </c>
      <c r="D50" s="14">
        <v>3</v>
      </c>
      <c r="E50" s="14">
        <v>0</v>
      </c>
      <c r="F50" s="14">
        <v>0</v>
      </c>
      <c r="G50" s="14">
        <v>0</v>
      </c>
      <c r="H50" s="14">
        <v>2</v>
      </c>
      <c r="I50" s="14">
        <v>0</v>
      </c>
      <c r="J50" s="14">
        <v>1</v>
      </c>
      <c r="K50" s="14">
        <v>0</v>
      </c>
      <c r="L50" s="14">
        <v>1</v>
      </c>
      <c r="M50" s="14">
        <v>1</v>
      </c>
    </row>
    <row r="51" spans="1:13" ht="15">
      <c r="A51" s="11" t="s">
        <v>14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</row>
    <row r="52" spans="1:13" ht="15">
      <c r="A52" s="11" t="s">
        <v>13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</row>
    <row r="53" ht="15">
      <c r="A53" s="8"/>
    </row>
    <row r="54" ht="15">
      <c r="A54" s="8"/>
    </row>
    <row r="55" spans="1:13" ht="15">
      <c r="A55" s="13" t="s">
        <v>20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3" t="s">
        <v>17</v>
      </c>
      <c r="B56" s="12">
        <v>0</v>
      </c>
      <c r="C56" s="12">
        <v>3</v>
      </c>
      <c r="D56" s="12">
        <v>4</v>
      </c>
      <c r="E56" s="12">
        <v>7</v>
      </c>
      <c r="F56" s="12">
        <v>0</v>
      </c>
      <c r="G56" s="12">
        <v>5</v>
      </c>
      <c r="H56" s="12">
        <v>7</v>
      </c>
      <c r="I56" s="12">
        <v>5</v>
      </c>
      <c r="J56" s="12">
        <v>16</v>
      </c>
      <c r="K56" s="12">
        <v>6</v>
      </c>
      <c r="L56" s="12">
        <v>9</v>
      </c>
      <c r="M56" s="12">
        <v>4</v>
      </c>
    </row>
    <row r="57" spans="1:13" ht="15">
      <c r="A57" s="13" t="s">
        <v>16</v>
      </c>
      <c r="B57" s="12">
        <v>28</v>
      </c>
      <c r="C57" s="12">
        <v>25</v>
      </c>
      <c r="D57" s="12">
        <v>24</v>
      </c>
      <c r="E57" s="12">
        <v>21</v>
      </c>
      <c r="F57" s="12">
        <v>28</v>
      </c>
      <c r="G57" s="12">
        <v>23</v>
      </c>
      <c r="H57" s="12">
        <v>21</v>
      </c>
      <c r="I57" s="12">
        <v>23</v>
      </c>
      <c r="J57" s="12">
        <v>12</v>
      </c>
      <c r="K57" s="12">
        <v>22</v>
      </c>
      <c r="L57" s="12">
        <v>19</v>
      </c>
      <c r="M57" s="12">
        <v>24</v>
      </c>
    </row>
    <row r="58" spans="1:13" ht="15">
      <c r="A58" s="13" t="s">
        <v>15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1:13" ht="15">
      <c r="A59" s="13" t="s">
        <v>14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</row>
    <row r="60" spans="1:13" ht="15">
      <c r="A60" s="13" t="s">
        <v>13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</row>
    <row r="61" ht="15">
      <c r="A61" s="8"/>
    </row>
    <row r="62" ht="15">
      <c r="A62" s="8"/>
    </row>
    <row r="64" spans="1:13" ht="15">
      <c r="A64" s="11" t="s">
        <v>19</v>
      </c>
      <c r="B64" s="11">
        <f>SUM(B6:B60)</f>
        <v>161</v>
      </c>
      <c r="C64" s="11">
        <f>SUM(C6:C60)</f>
        <v>161</v>
      </c>
      <c r="D64" s="11">
        <f>SUM(D6:D60)</f>
        <v>161</v>
      </c>
      <c r="E64" s="11">
        <f>SUM(E6:E60)</f>
        <v>161</v>
      </c>
      <c r="F64" s="11">
        <f>SUM(F6:F60)</f>
        <v>161</v>
      </c>
      <c r="G64" s="11">
        <f>SUM(G6:G60)</f>
        <v>161</v>
      </c>
      <c r="H64" s="11">
        <f>SUM(H6:H60)</f>
        <v>161</v>
      </c>
      <c r="I64" s="11">
        <f>SUM(I6:I60)</f>
        <v>161</v>
      </c>
      <c r="J64" s="11">
        <f>SUM(J6:J60)</f>
        <v>161</v>
      </c>
      <c r="K64" s="11">
        <f>SUM(K6:K60)</f>
        <v>161</v>
      </c>
      <c r="L64" s="11">
        <f>SUM(L6:L60)</f>
        <v>161</v>
      </c>
      <c r="M64" s="11">
        <f>SUM(M6:M60)</f>
        <v>161</v>
      </c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 t="s">
        <v>17</v>
      </c>
      <c r="B66" s="11">
        <f>SUM(B6,B13,B20,B27,B34,B41,B48,B56)</f>
        <v>6</v>
      </c>
      <c r="C66" s="11">
        <f>SUM(C6,C13,C20,C27,C34,C41,C48,C56)</f>
        <v>14</v>
      </c>
      <c r="D66" s="11">
        <f>SUM(D6,D13,D20,D27,D34,D41,D48,D56)</f>
        <v>11</v>
      </c>
      <c r="E66" s="11">
        <f>SUM(E6,E13,E20,E27,E34,E41,E48,E56)</f>
        <v>24</v>
      </c>
      <c r="F66" s="11">
        <f>SUM(F6,F13,F20,F27,F34,F41,F48,F56)</f>
        <v>8</v>
      </c>
      <c r="G66" s="11">
        <f>SUM(G6,G13,G20,G27,G34,G41,G48,G56)</f>
        <v>17</v>
      </c>
      <c r="H66" s="11">
        <f>SUM(H6,H13,H20,H27,H34,H41,H48,H56)</f>
        <v>57</v>
      </c>
      <c r="I66" s="11">
        <f>SUM(I6,I13,I20,I27,I34,I41,I48,I56)</f>
        <v>23</v>
      </c>
      <c r="J66" s="11">
        <f>SUM(J6,J13,J20,J27,J34,J41,J48,J56)</f>
        <v>57</v>
      </c>
      <c r="K66" s="11">
        <f>SUM(K6,K13,K20,K27,K34,K41,K48,K56)</f>
        <v>20</v>
      </c>
      <c r="L66" s="11">
        <f>SUM(L6,L13,L20,L27,L34,L41,L48,L56)</f>
        <v>42</v>
      </c>
      <c r="M66" s="11">
        <f>SUM(M6,M13,M20,M27,M34,M41,M48,M56)</f>
        <v>22</v>
      </c>
    </row>
    <row r="67" spans="1:13" ht="15">
      <c r="A67" s="11" t="s">
        <v>16</v>
      </c>
      <c r="B67" s="11">
        <f>SUM(B7,B14,B21,B28,B35,B42,B49,B57)</f>
        <v>152</v>
      </c>
      <c r="C67" s="11">
        <f>SUM(C7,C14,C21,C28,C35,C42,C49,C57)</f>
        <v>143</v>
      </c>
      <c r="D67" s="11">
        <f>SUM(D7,D14,D21,D28,D35,D42,D49,D57)</f>
        <v>144</v>
      </c>
      <c r="E67" s="11">
        <f>SUM(E7,E14,E21,E28,E35,E42,E49,E57)</f>
        <v>129</v>
      </c>
      <c r="F67" s="11">
        <f>SUM(F7,F14,F21,F28,F35,F42,F49,F57)</f>
        <v>148</v>
      </c>
      <c r="G67" s="11">
        <f>SUM(G7,G14,G21,G28,G35,G42,G49,G57)</f>
        <v>141</v>
      </c>
      <c r="H67" s="11">
        <f>SUM(H7,H14,H21,H28,H35,H42,H49,H57)</f>
        <v>96</v>
      </c>
      <c r="I67" s="11">
        <f>SUM(I7,I14,I21,I28,I35,I42,I49,I57)</f>
        <v>132</v>
      </c>
      <c r="J67" s="11">
        <f>SUM(J7,J14,J21,J28,J35,J42,J49,J57)</f>
        <v>91</v>
      </c>
      <c r="K67" s="11">
        <f>SUM(K7,K14,K21,K28,K35,K42,K49,K57)</f>
        <v>137</v>
      </c>
      <c r="L67" s="11">
        <f>SUM(L7,L14,L21,L28,L35,L42,L49,L57)</f>
        <v>112</v>
      </c>
      <c r="M67" s="11">
        <f>SUM(M7,M14,M21,M28,M35,M42,M49,M57)</f>
        <v>133</v>
      </c>
    </row>
    <row r="68" spans="1:13" ht="15">
      <c r="A68" s="11" t="s">
        <v>15</v>
      </c>
      <c r="B68" s="11">
        <f>SUM(B8,B15,B22,B29,B36,B43,B50,B58)</f>
        <v>3</v>
      </c>
      <c r="C68" s="11">
        <f>SUM(C8,C15,C22,C29,C36,C43,C50,C58)</f>
        <v>2</v>
      </c>
      <c r="D68" s="11">
        <f>SUM(D8,D15,D22,D29,D36,D43,D50,D58)</f>
        <v>3</v>
      </c>
      <c r="E68" s="11">
        <f>SUM(E8,E15,E22,E29,E36,E43,E50,E58)</f>
        <v>5</v>
      </c>
      <c r="F68" s="11">
        <f>SUM(F8,F15,F22,F29,F36,F43,F50,F58)</f>
        <v>2</v>
      </c>
      <c r="G68" s="11">
        <f>SUM(G8,G15,G22,G29,G36,G43,G50,G58)</f>
        <v>1</v>
      </c>
      <c r="H68" s="11">
        <f>SUM(H8,H15,H22,H29,H36,H43,H50,H58)</f>
        <v>7</v>
      </c>
      <c r="I68" s="11">
        <f>SUM(I8,I15,I22,I29,I36,I43,I50,I58)</f>
        <v>4</v>
      </c>
      <c r="J68" s="11">
        <f>SUM(J8,J15,J22,J29,J36,J43,J50,J58)</f>
        <v>10</v>
      </c>
      <c r="K68" s="11">
        <f>SUM(K8,K15,K22,K29,K36,K43,K50,K58)</f>
        <v>2</v>
      </c>
      <c r="L68" s="11">
        <f>SUM(L8,L15,L22,L29,L36,L43,L50,L58)</f>
        <v>5</v>
      </c>
      <c r="M68" s="11">
        <f>SUM(M8,M15,M22,M29,M36,M43,M50,M58)</f>
        <v>4</v>
      </c>
    </row>
    <row r="69" spans="1:13" ht="15">
      <c r="A69" s="11" t="s">
        <v>14</v>
      </c>
      <c r="B69" s="11">
        <f>SUM(B9,B16,B23,B30,B37,B44,B51,B59)</f>
        <v>0</v>
      </c>
      <c r="C69" s="11">
        <f>SUM(C9,C16,C23,C30,C37,C44,C51,C59)</f>
        <v>0</v>
      </c>
      <c r="D69" s="11">
        <f>SUM(D9,D16,D23,D30,D37,D44,D51,D59)</f>
        <v>0</v>
      </c>
      <c r="E69" s="11">
        <f>SUM(E9,E16,E23,E30,E37,E44,E51,E59)</f>
        <v>0</v>
      </c>
      <c r="F69" s="11">
        <f>SUM(F9,F16,F23,F30,F37,F44,F51,F59)</f>
        <v>0</v>
      </c>
      <c r="G69" s="11">
        <f>SUM(G9,G16,G23,G30,G37,G44,G51,G59)</f>
        <v>0</v>
      </c>
      <c r="H69" s="11">
        <f>SUM(H9,H16,H23,H30,H37,H44,H51,H59)</f>
        <v>1</v>
      </c>
      <c r="I69" s="11">
        <f>SUM(I9,I16,I23,I30,I37,I44,I51,I59)</f>
        <v>1</v>
      </c>
      <c r="J69" s="11">
        <f>SUM(J9,J16,J23,J30,J37,J44,J51,J59)</f>
        <v>1</v>
      </c>
      <c r="K69" s="11">
        <f>SUM(K9,K16,K23,K30,K37,K44,K51,K59)</f>
        <v>0</v>
      </c>
      <c r="L69" s="11">
        <f>SUM(L9,L16,L23,L30,L37,L44,L51,L59)</f>
        <v>0</v>
      </c>
      <c r="M69" s="11">
        <f>SUM(M9,M16,M23,M30,M37,M44,M51,M59)</f>
        <v>1</v>
      </c>
    </row>
    <row r="70" spans="1:13" ht="15">
      <c r="A70" s="11" t="s">
        <v>13</v>
      </c>
      <c r="B70" s="11">
        <f>SUM(B9,B16,B23,B30,B37,B44,B51,B60)</f>
        <v>0</v>
      </c>
      <c r="C70" s="11">
        <f>SUM(C9,C16,C23,C30,C37,C44,C51,C60)</f>
        <v>0</v>
      </c>
      <c r="D70" s="11">
        <f>SUM(D9,D16,D23,D30,D37,D44,D51,D60)</f>
        <v>0</v>
      </c>
      <c r="E70" s="11">
        <f>SUM(E9,E16,E23,E30,E37,E44,E51,E60)</f>
        <v>0</v>
      </c>
      <c r="F70" s="11">
        <f>SUM(F9,F16,F23,F30,F37,F44,F51,F60)</f>
        <v>0</v>
      </c>
      <c r="G70" s="11">
        <f>SUM(G9,G16,G23,G30,G37,G44,G51,G60)</f>
        <v>0</v>
      </c>
      <c r="H70" s="11">
        <f>SUM(H9,H16,H23,H30,H37,H44,H51,H60)</f>
        <v>1</v>
      </c>
      <c r="I70" s="11">
        <f>SUM(I9,I16,I23,I30,I37,I44,I51,I60)</f>
        <v>1</v>
      </c>
      <c r="J70" s="11">
        <f>SUM(J9,J16,J23,J30,J37,J44,J51,J60)</f>
        <v>1</v>
      </c>
      <c r="K70" s="11">
        <f>SUM(K9,K16,K23,K30,K37,K44,K51,K60)</f>
        <v>0</v>
      </c>
      <c r="L70" s="11">
        <f>SUM(L9,L16,L23,L30,L37,L44,L51,L60)</f>
        <v>0</v>
      </c>
      <c r="M70" s="11">
        <f>SUM(M9,M16,M23,M30,M37,M44,M51,M60)</f>
        <v>1</v>
      </c>
    </row>
    <row r="74" spans="1:3" ht="15">
      <c r="A74" s="6" t="s">
        <v>17</v>
      </c>
      <c r="B74" s="5">
        <f>+B66</f>
        <v>6</v>
      </c>
      <c r="C74" s="7">
        <f>B74/B64</f>
        <v>0.037267080745341616</v>
      </c>
    </row>
    <row r="75" spans="1:3" ht="15">
      <c r="A75" s="6" t="s">
        <v>16</v>
      </c>
      <c r="B75" s="5">
        <f>+B67</f>
        <v>152</v>
      </c>
      <c r="C75" s="7">
        <f>B75/B64</f>
        <v>0.9440993788819876</v>
      </c>
    </row>
    <row r="76" spans="1:3" ht="15">
      <c r="A76" s="6" t="s">
        <v>15</v>
      </c>
      <c r="B76" s="5">
        <f>+B68</f>
        <v>3</v>
      </c>
      <c r="C76" s="7">
        <f>B76/B64</f>
        <v>0.018633540372670808</v>
      </c>
    </row>
    <row r="77" spans="1:3" ht="15">
      <c r="A77" s="6" t="s">
        <v>14</v>
      </c>
      <c r="B77" s="5">
        <f>+B69</f>
        <v>0</v>
      </c>
      <c r="C77" s="7">
        <f>B77/B64</f>
        <v>0</v>
      </c>
    </row>
    <row r="78" spans="1:3" ht="15">
      <c r="A78" s="6" t="s">
        <v>13</v>
      </c>
      <c r="B78" s="5">
        <f>+B70</f>
        <v>0</v>
      </c>
      <c r="C78" s="7">
        <f>B78/B64</f>
        <v>0</v>
      </c>
    </row>
    <row r="79" ht="15">
      <c r="C79" s="3"/>
    </row>
    <row r="80" ht="15">
      <c r="C80" s="3"/>
    </row>
    <row r="81" spans="1:3" ht="15">
      <c r="A81" s="9" t="s">
        <v>18</v>
      </c>
      <c r="B81" s="10">
        <f>9/B64</f>
        <v>0.055900621118012424</v>
      </c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spans="1:3" ht="15">
      <c r="A91" s="6" t="s">
        <v>17</v>
      </c>
      <c r="B91" s="5">
        <f>+C66</f>
        <v>14</v>
      </c>
      <c r="C91" s="7">
        <f>B91/B64</f>
        <v>0.08695652173913043</v>
      </c>
    </row>
    <row r="92" spans="1:3" ht="15">
      <c r="A92" s="6" t="s">
        <v>16</v>
      </c>
      <c r="B92" s="5">
        <f>+C67</f>
        <v>143</v>
      </c>
      <c r="C92" s="7">
        <f>B92/B64</f>
        <v>0.8881987577639752</v>
      </c>
    </row>
    <row r="93" spans="1:3" ht="15">
      <c r="A93" s="6" t="s">
        <v>15</v>
      </c>
      <c r="B93" s="5">
        <f>+C68</f>
        <v>2</v>
      </c>
      <c r="C93" s="7">
        <f>B93/B64</f>
        <v>0.012422360248447204</v>
      </c>
    </row>
    <row r="94" spans="1:3" ht="15">
      <c r="A94" s="6" t="s">
        <v>14</v>
      </c>
      <c r="B94" s="5">
        <f>+C69</f>
        <v>0</v>
      </c>
      <c r="C94" s="7"/>
    </row>
    <row r="95" spans="1:3" ht="15">
      <c r="A95" s="6" t="s">
        <v>13</v>
      </c>
      <c r="B95" s="5">
        <f>+C70</f>
        <v>0</v>
      </c>
      <c r="C95" s="7"/>
    </row>
    <row r="96" ht="15">
      <c r="C96" s="3"/>
    </row>
    <row r="97" ht="15">
      <c r="C97" s="3"/>
    </row>
    <row r="98" spans="1:3" ht="15">
      <c r="A98" s="9" t="s">
        <v>18</v>
      </c>
      <c r="B98" s="4">
        <f>16/B64</f>
        <v>0.09937888198757763</v>
      </c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spans="1:3" ht="15">
      <c r="A112" s="6" t="s">
        <v>17</v>
      </c>
      <c r="B112" s="5">
        <f>+D66</f>
        <v>11</v>
      </c>
      <c r="C112" s="7">
        <f>B112/B64</f>
        <v>0.06832298136645963</v>
      </c>
    </row>
    <row r="113" spans="1:3" ht="15">
      <c r="A113" s="6" t="s">
        <v>16</v>
      </c>
      <c r="B113" s="5">
        <f>+D67</f>
        <v>144</v>
      </c>
      <c r="C113" s="7">
        <f>B113/B64</f>
        <v>0.8944099378881988</v>
      </c>
    </row>
    <row r="114" spans="1:3" ht="15">
      <c r="A114" s="6" t="s">
        <v>15</v>
      </c>
      <c r="B114" s="5">
        <f>+D68</f>
        <v>3</v>
      </c>
      <c r="C114" s="7">
        <f>B114/B64</f>
        <v>0.018633540372670808</v>
      </c>
    </row>
    <row r="115" spans="1:3" ht="15">
      <c r="A115" s="6" t="s">
        <v>14</v>
      </c>
      <c r="B115" s="5">
        <f>+D69</f>
        <v>0</v>
      </c>
      <c r="C115" s="7"/>
    </row>
    <row r="116" spans="1:3" ht="15">
      <c r="A116" s="6" t="s">
        <v>13</v>
      </c>
      <c r="B116" s="5">
        <f>+D70</f>
        <v>0</v>
      </c>
      <c r="C116" s="7"/>
    </row>
    <row r="117" ht="15">
      <c r="C117" s="3"/>
    </row>
    <row r="118" ht="15">
      <c r="C118" s="3"/>
    </row>
    <row r="119" spans="1:3" ht="15">
      <c r="A119" s="9" t="s">
        <v>18</v>
      </c>
      <c r="B119" s="4">
        <f>14/B64</f>
        <v>0.08695652173913043</v>
      </c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spans="1:3" ht="15">
      <c r="A128" s="6" t="s">
        <v>17</v>
      </c>
      <c r="B128" s="5">
        <f>+E66</f>
        <v>24</v>
      </c>
      <c r="C128" s="7">
        <f>B128/B64</f>
        <v>0.14906832298136646</v>
      </c>
    </row>
    <row r="129" spans="1:3" ht="15">
      <c r="A129" s="6" t="s">
        <v>16</v>
      </c>
      <c r="B129" s="5">
        <f>+E67</f>
        <v>129</v>
      </c>
      <c r="C129" s="7">
        <f>B129/B64</f>
        <v>0.8012422360248447</v>
      </c>
    </row>
    <row r="130" spans="1:3" ht="15">
      <c r="A130" s="6" t="s">
        <v>15</v>
      </c>
      <c r="B130" s="5">
        <f>+E68</f>
        <v>5</v>
      </c>
      <c r="C130" s="7">
        <f>B130/B64</f>
        <v>0.031055900621118012</v>
      </c>
    </row>
    <row r="131" spans="1:3" ht="15">
      <c r="A131" s="6" t="s">
        <v>14</v>
      </c>
      <c r="B131" s="5">
        <f>+E69</f>
        <v>0</v>
      </c>
      <c r="C131" s="7"/>
    </row>
    <row r="132" spans="1:3" ht="15">
      <c r="A132" s="6" t="s">
        <v>13</v>
      </c>
      <c r="B132" s="5">
        <f>+E70</f>
        <v>0</v>
      </c>
      <c r="C132" s="7"/>
    </row>
    <row r="133" ht="15">
      <c r="C133" s="3"/>
    </row>
    <row r="134" ht="15">
      <c r="C134" s="3"/>
    </row>
    <row r="135" ht="15">
      <c r="C135" s="3"/>
    </row>
    <row r="136" spans="1:3" ht="15">
      <c r="A136" t="s">
        <v>12</v>
      </c>
      <c r="B136" s="4">
        <f>29/B64</f>
        <v>0.18012422360248448</v>
      </c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spans="1:3" ht="15">
      <c r="A148" s="6" t="s">
        <v>17</v>
      </c>
      <c r="B148" s="5">
        <f>+F66</f>
        <v>8</v>
      </c>
      <c r="C148" s="7">
        <f>B148/B64</f>
        <v>0.049689440993788817</v>
      </c>
    </row>
    <row r="149" spans="1:3" ht="15">
      <c r="A149" s="6" t="s">
        <v>16</v>
      </c>
      <c r="B149" s="5">
        <f>+F67</f>
        <v>148</v>
      </c>
      <c r="C149" s="7">
        <f>B149/B64</f>
        <v>0.9192546583850931</v>
      </c>
    </row>
    <row r="150" spans="1:3" ht="15">
      <c r="A150" s="6" t="s">
        <v>15</v>
      </c>
      <c r="B150" s="5">
        <f>+F68</f>
        <v>2</v>
      </c>
      <c r="C150" s="7">
        <f>B150/B64</f>
        <v>0.012422360248447204</v>
      </c>
    </row>
    <row r="151" spans="1:3" ht="15">
      <c r="A151" s="6" t="s">
        <v>14</v>
      </c>
      <c r="B151" s="5">
        <f>+F69</f>
        <v>0</v>
      </c>
      <c r="C151" s="7"/>
    </row>
    <row r="152" spans="1:3" ht="15">
      <c r="A152" s="6" t="s">
        <v>13</v>
      </c>
      <c r="B152" s="5">
        <f>+F70</f>
        <v>0</v>
      </c>
      <c r="C152" s="7"/>
    </row>
    <row r="153" ht="15">
      <c r="C153" s="3"/>
    </row>
    <row r="154" ht="15">
      <c r="C154" s="3"/>
    </row>
    <row r="155" ht="15">
      <c r="C155" s="3"/>
    </row>
    <row r="156" spans="1:3" ht="15">
      <c r="A156" t="s">
        <v>12</v>
      </c>
      <c r="B156" s="4">
        <f>10/B64</f>
        <v>0.062111801242236024</v>
      </c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spans="1:3" ht="15">
      <c r="A168" s="6" t="s">
        <v>17</v>
      </c>
      <c r="B168" s="5">
        <f>+G66</f>
        <v>17</v>
      </c>
      <c r="C168" s="7">
        <f>B168/B64</f>
        <v>0.10559006211180125</v>
      </c>
    </row>
    <row r="169" spans="1:3" ht="15">
      <c r="A169" s="6" t="s">
        <v>16</v>
      </c>
      <c r="B169" s="5">
        <f>+G67</f>
        <v>141</v>
      </c>
      <c r="C169" s="7">
        <f>B169/B64</f>
        <v>0.8757763975155279</v>
      </c>
    </row>
    <row r="170" spans="1:3" ht="15">
      <c r="A170" s="6" t="s">
        <v>15</v>
      </c>
      <c r="B170" s="5">
        <f>+G68</f>
        <v>1</v>
      </c>
      <c r="C170" s="7">
        <f>B170/B64</f>
        <v>0.006211180124223602</v>
      </c>
    </row>
    <row r="171" spans="1:3" ht="15">
      <c r="A171" s="6" t="s">
        <v>14</v>
      </c>
      <c r="B171" s="5">
        <f>+G69</f>
        <v>0</v>
      </c>
      <c r="C171" s="7"/>
    </row>
    <row r="172" spans="1:3" ht="15">
      <c r="A172" s="6" t="s">
        <v>13</v>
      </c>
      <c r="B172" s="5">
        <f>+G70</f>
        <v>0</v>
      </c>
      <c r="C172" s="7"/>
    </row>
    <row r="173" spans="1:3" ht="15">
      <c r="A173" s="8"/>
      <c r="C173" s="3"/>
    </row>
    <row r="174" ht="15">
      <c r="C174" s="3"/>
    </row>
    <row r="175" ht="15">
      <c r="C175" s="3"/>
    </row>
    <row r="176" spans="1:3" ht="15">
      <c r="A176" t="s">
        <v>12</v>
      </c>
      <c r="B176" s="4">
        <f>18/B64</f>
        <v>0.11180124223602485</v>
      </c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spans="1:3" ht="15">
      <c r="A188" s="6" t="s">
        <v>17</v>
      </c>
      <c r="B188" s="5">
        <f>+H66</f>
        <v>57</v>
      </c>
      <c r="C188" s="7">
        <f>B188/B64</f>
        <v>0.35403726708074534</v>
      </c>
    </row>
    <row r="189" spans="1:3" ht="15">
      <c r="A189" s="6" t="s">
        <v>16</v>
      </c>
      <c r="B189" s="5">
        <f>+H67</f>
        <v>96</v>
      </c>
      <c r="C189" s="7">
        <f>B189/B64</f>
        <v>0.5962732919254659</v>
      </c>
    </row>
    <row r="190" spans="1:3" ht="15">
      <c r="A190" s="6" t="s">
        <v>15</v>
      </c>
      <c r="B190" s="5">
        <f>+H68</f>
        <v>7</v>
      </c>
      <c r="C190" s="7">
        <f>B190/B64</f>
        <v>0.043478260869565216</v>
      </c>
    </row>
    <row r="191" spans="1:3" ht="15">
      <c r="A191" s="6" t="s">
        <v>14</v>
      </c>
      <c r="B191" s="5">
        <f>+H69</f>
        <v>1</v>
      </c>
      <c r="C191" s="7">
        <f>B191/B64</f>
        <v>0.006211180124223602</v>
      </c>
    </row>
    <row r="192" spans="1:3" ht="15">
      <c r="A192" s="6" t="s">
        <v>13</v>
      </c>
      <c r="B192" s="5">
        <f>+H70</f>
        <v>1</v>
      </c>
      <c r="C192" s="7">
        <f>B192/B64</f>
        <v>0.006211180124223602</v>
      </c>
    </row>
    <row r="193" ht="15">
      <c r="C193" s="3"/>
    </row>
    <row r="194" ht="15">
      <c r="C194" s="3"/>
    </row>
    <row r="195" spans="1:3" ht="15">
      <c r="A195" t="s">
        <v>12</v>
      </c>
      <c r="B195" s="4">
        <f>65/B64</f>
        <v>0.40372670807453415</v>
      </c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spans="1:3" ht="15">
      <c r="A203" s="6" t="s">
        <v>17</v>
      </c>
      <c r="B203" s="5">
        <f>+I66</f>
        <v>23</v>
      </c>
      <c r="C203" s="7">
        <f>B203/B64</f>
        <v>0.14285714285714285</v>
      </c>
    </row>
    <row r="204" spans="1:3" ht="15">
      <c r="A204" s="6" t="s">
        <v>16</v>
      </c>
      <c r="B204" s="5">
        <f>+I67</f>
        <v>132</v>
      </c>
      <c r="C204" s="7">
        <f>B204/B64</f>
        <v>0.8198757763975155</v>
      </c>
    </row>
    <row r="205" spans="1:3" ht="15">
      <c r="A205" s="6" t="s">
        <v>15</v>
      </c>
      <c r="B205" s="5">
        <f>+I68</f>
        <v>4</v>
      </c>
      <c r="C205" s="7">
        <f>B205/B64</f>
        <v>0.024844720496894408</v>
      </c>
    </row>
    <row r="206" spans="1:3" ht="15">
      <c r="A206" s="6" t="s">
        <v>14</v>
      </c>
      <c r="B206" s="5">
        <f>+I69</f>
        <v>1</v>
      </c>
      <c r="C206" s="7">
        <f>B206/B64</f>
        <v>0.006211180124223602</v>
      </c>
    </row>
    <row r="207" spans="1:3" ht="15">
      <c r="A207" s="6" t="s">
        <v>13</v>
      </c>
      <c r="B207" s="5">
        <f>+I70</f>
        <v>1</v>
      </c>
      <c r="C207" s="7">
        <f>B207/B64</f>
        <v>0.006211180124223602</v>
      </c>
    </row>
    <row r="208" ht="15">
      <c r="C208" s="3"/>
    </row>
    <row r="209" ht="15">
      <c r="C209" s="3"/>
    </row>
    <row r="210" spans="1:3" ht="15">
      <c r="A210" t="s">
        <v>12</v>
      </c>
      <c r="B210" s="4">
        <f>28/B64</f>
        <v>0.17391304347826086</v>
      </c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spans="1:3" ht="15">
      <c r="A219" s="6" t="s">
        <v>17</v>
      </c>
      <c r="B219" s="5">
        <f>+J66</f>
        <v>57</v>
      </c>
      <c r="C219" s="7">
        <f>B219/B64</f>
        <v>0.35403726708074534</v>
      </c>
    </row>
    <row r="220" spans="1:3" ht="15">
      <c r="A220" s="6" t="s">
        <v>16</v>
      </c>
      <c r="B220" s="5">
        <f>+J67</f>
        <v>91</v>
      </c>
      <c r="C220" s="7">
        <f>B220/B64</f>
        <v>0.5652173913043478</v>
      </c>
    </row>
    <row r="221" spans="1:3" ht="15">
      <c r="A221" s="6" t="s">
        <v>15</v>
      </c>
      <c r="B221" s="5">
        <f>+J68</f>
        <v>10</v>
      </c>
      <c r="C221" s="7">
        <f>B221/B64</f>
        <v>0.062111801242236024</v>
      </c>
    </row>
    <row r="222" spans="1:3" ht="15">
      <c r="A222" s="6" t="s">
        <v>14</v>
      </c>
      <c r="B222" s="5">
        <f>+J69</f>
        <v>1</v>
      </c>
      <c r="C222" s="7">
        <f>B222/B64</f>
        <v>0.006211180124223602</v>
      </c>
    </row>
    <row r="223" spans="1:3" ht="15">
      <c r="A223" s="6" t="s">
        <v>13</v>
      </c>
      <c r="B223" s="5">
        <f>+J70</f>
        <v>1</v>
      </c>
      <c r="C223" s="7">
        <f>B223/B64</f>
        <v>0.006211180124223602</v>
      </c>
    </row>
    <row r="224" ht="15">
      <c r="C224" s="3"/>
    </row>
    <row r="225" ht="15">
      <c r="C225" s="3"/>
    </row>
    <row r="226" spans="1:3" ht="15">
      <c r="A226" t="s">
        <v>12</v>
      </c>
      <c r="B226" s="4">
        <f>68/B64</f>
        <v>0.422360248447205</v>
      </c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spans="1:3" ht="15">
      <c r="A237" s="6" t="s">
        <v>17</v>
      </c>
      <c r="B237" s="5">
        <f>+K66</f>
        <v>20</v>
      </c>
      <c r="C237" s="7">
        <f>B237/B64</f>
        <v>0.12422360248447205</v>
      </c>
    </row>
    <row r="238" spans="1:3" ht="15">
      <c r="A238" s="6" t="s">
        <v>16</v>
      </c>
      <c r="B238" s="5">
        <f>+K67</f>
        <v>137</v>
      </c>
      <c r="C238" s="7">
        <f>B238/B64</f>
        <v>0.8509316770186336</v>
      </c>
    </row>
    <row r="239" spans="1:3" ht="15">
      <c r="A239" s="6" t="s">
        <v>15</v>
      </c>
      <c r="B239" s="5">
        <f>+K68</f>
        <v>2</v>
      </c>
      <c r="C239" s="7">
        <f>B239/B64</f>
        <v>0.012422360248447204</v>
      </c>
    </row>
    <row r="240" spans="1:3" ht="15">
      <c r="A240" s="6" t="s">
        <v>14</v>
      </c>
      <c r="B240" s="5">
        <f>+K69</f>
        <v>0</v>
      </c>
      <c r="C240" s="7">
        <f>B240/B64</f>
        <v>0</v>
      </c>
    </row>
    <row r="241" spans="1:3" ht="15">
      <c r="A241" s="6" t="s">
        <v>13</v>
      </c>
      <c r="B241" s="5">
        <f>+K70</f>
        <v>0</v>
      </c>
      <c r="C241" s="7">
        <f>B241/B64</f>
        <v>0</v>
      </c>
    </row>
    <row r="242" ht="15">
      <c r="C242" s="3"/>
    </row>
    <row r="243" ht="15">
      <c r="C243" s="3"/>
    </row>
    <row r="244" spans="1:3" ht="15">
      <c r="A244" t="s">
        <v>12</v>
      </c>
      <c r="B244" s="4">
        <f>22/B64</f>
        <v>0.13664596273291926</v>
      </c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spans="1:3" ht="15">
      <c r="A256" s="6" t="s">
        <v>17</v>
      </c>
      <c r="B256" s="5">
        <f>+L66</f>
        <v>42</v>
      </c>
      <c r="C256" s="7">
        <f>B256/B64</f>
        <v>0.2608695652173913</v>
      </c>
    </row>
    <row r="257" spans="1:3" ht="15">
      <c r="A257" s="6" t="s">
        <v>16</v>
      </c>
      <c r="B257" s="5">
        <f>+L67</f>
        <v>112</v>
      </c>
      <c r="C257" s="7">
        <f>B257/B64</f>
        <v>0.6956521739130435</v>
      </c>
    </row>
    <row r="258" spans="1:3" ht="15">
      <c r="A258" s="6" t="s">
        <v>15</v>
      </c>
      <c r="B258" s="5">
        <f>+L68</f>
        <v>5</v>
      </c>
      <c r="C258" s="7">
        <f>B258/B64</f>
        <v>0.031055900621118012</v>
      </c>
    </row>
    <row r="259" spans="1:3" ht="15">
      <c r="A259" s="6" t="s">
        <v>14</v>
      </c>
      <c r="B259" s="5">
        <f>+L69</f>
        <v>0</v>
      </c>
      <c r="C259" s="7">
        <f>B259/B64</f>
        <v>0</v>
      </c>
    </row>
    <row r="260" spans="1:3" ht="15">
      <c r="A260" s="6" t="s">
        <v>13</v>
      </c>
      <c r="B260" s="5">
        <f>+L70</f>
        <v>0</v>
      </c>
      <c r="C260" s="7">
        <f>B260/B64</f>
        <v>0</v>
      </c>
    </row>
    <row r="261" ht="15">
      <c r="C261" s="3"/>
    </row>
    <row r="262" ht="15">
      <c r="C262" s="3"/>
    </row>
    <row r="263" ht="15">
      <c r="C263" s="3"/>
    </row>
    <row r="264" spans="1:3" ht="15">
      <c r="A264" t="s">
        <v>12</v>
      </c>
      <c r="B264" s="4">
        <f>47/B64</f>
        <v>0.2919254658385093</v>
      </c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spans="1:3" ht="15">
      <c r="A276" s="6" t="s">
        <v>17</v>
      </c>
      <c r="B276" s="5">
        <f>+M66</f>
        <v>22</v>
      </c>
      <c r="C276" s="3">
        <f>B276/B64</f>
        <v>0.13664596273291926</v>
      </c>
    </row>
    <row r="277" spans="1:3" ht="15">
      <c r="A277" s="6" t="s">
        <v>16</v>
      </c>
      <c r="B277" s="5">
        <f>+M67</f>
        <v>133</v>
      </c>
      <c r="C277" s="3">
        <f>B277/B64</f>
        <v>0.8260869565217391</v>
      </c>
    </row>
    <row r="278" spans="1:3" ht="15">
      <c r="A278" s="6" t="s">
        <v>15</v>
      </c>
      <c r="B278" s="5">
        <f>+M68</f>
        <v>4</v>
      </c>
      <c r="C278" s="3">
        <f>B278/B64</f>
        <v>0.024844720496894408</v>
      </c>
    </row>
    <row r="279" spans="1:3" ht="15">
      <c r="A279" s="6" t="s">
        <v>14</v>
      </c>
      <c r="B279" s="5">
        <f>+M69</f>
        <v>1</v>
      </c>
      <c r="C279" s="3">
        <f>B279/B64</f>
        <v>0.006211180124223602</v>
      </c>
    </row>
    <row r="280" spans="1:3" ht="15">
      <c r="A280" s="6" t="s">
        <v>13</v>
      </c>
      <c r="B280" s="5">
        <f>+M70</f>
        <v>1</v>
      </c>
      <c r="C280" s="3">
        <f>B280/B64</f>
        <v>0.006211180124223602</v>
      </c>
    </row>
    <row r="281" ht="15">
      <c r="C281" s="3"/>
    </row>
    <row r="282" ht="15">
      <c r="C282" s="3"/>
    </row>
    <row r="283" spans="1:3" ht="15">
      <c r="A283" t="s">
        <v>12</v>
      </c>
      <c r="B283" s="4">
        <f>27/B64</f>
        <v>0.16770186335403728</v>
      </c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94" spans="1:2" ht="30">
      <c r="A294" s="2" t="s">
        <v>11</v>
      </c>
      <c r="B294" s="1">
        <f>+B81</f>
        <v>0.055900621118012424</v>
      </c>
    </row>
    <row r="295" spans="1:2" ht="30">
      <c r="A295" s="2" t="s">
        <v>10</v>
      </c>
      <c r="B295" s="1">
        <f>+B98</f>
        <v>0.09937888198757763</v>
      </c>
    </row>
    <row r="296" spans="1:2" ht="45">
      <c r="A296" s="2" t="s">
        <v>9</v>
      </c>
      <c r="B296" s="1">
        <f>+B119</f>
        <v>0.08695652173913043</v>
      </c>
    </row>
    <row r="297" spans="1:2" ht="60">
      <c r="A297" s="2" t="s">
        <v>8</v>
      </c>
      <c r="B297" s="1">
        <f>+B136</f>
        <v>0.18012422360248448</v>
      </c>
    </row>
    <row r="298" spans="1:2" ht="30">
      <c r="A298" s="2" t="s">
        <v>7</v>
      </c>
      <c r="B298" s="1">
        <f>+B156</f>
        <v>0.062111801242236024</v>
      </c>
    </row>
    <row r="299" spans="1:2" ht="45">
      <c r="A299" s="2" t="s">
        <v>6</v>
      </c>
      <c r="B299" s="1">
        <f>+B176</f>
        <v>0.11180124223602485</v>
      </c>
    </row>
    <row r="300" spans="1:2" ht="60">
      <c r="A300" s="2" t="s">
        <v>5</v>
      </c>
      <c r="B300" s="1">
        <f>+B195</f>
        <v>0.40372670807453415</v>
      </c>
    </row>
    <row r="301" spans="1:2" ht="30">
      <c r="A301" s="2" t="s">
        <v>4</v>
      </c>
      <c r="B301" s="1">
        <f>+B210</f>
        <v>0.17391304347826086</v>
      </c>
    </row>
    <row r="302" spans="1:2" ht="15">
      <c r="A302" s="2" t="s">
        <v>3</v>
      </c>
      <c r="B302" s="1">
        <f>+B226</f>
        <v>0.422360248447205</v>
      </c>
    </row>
    <row r="303" spans="1:2" ht="30">
      <c r="A303" s="2" t="s">
        <v>2</v>
      </c>
      <c r="B303" s="1">
        <f>+B244</f>
        <v>0.13664596273291926</v>
      </c>
    </row>
    <row r="304" spans="1:2" ht="30">
      <c r="A304" s="2" t="s">
        <v>1</v>
      </c>
      <c r="B304" s="1">
        <f>+B264</f>
        <v>0.2919254658385093</v>
      </c>
    </row>
    <row r="305" spans="1:2" ht="60">
      <c r="A305" s="2" t="s">
        <v>0</v>
      </c>
      <c r="B305" s="1">
        <f>+B283</f>
        <v>0.16770186335403728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2015-10-07T23:56:22Z</dcterms:created>
  <dcterms:modified xsi:type="dcterms:W3CDTF">2015-10-08T00:07:59Z</dcterms:modified>
  <cp:category/>
  <cp:version/>
  <cp:contentType/>
  <cp:contentStatus/>
</cp:coreProperties>
</file>